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a5b9cb44e354464/Documents/MountainAireHOA/POA/Financials/YE 6-30-2023/"/>
    </mc:Choice>
  </mc:AlternateContent>
  <xr:revisionPtr revIDLastSave="16" documentId="8_{9A469097-7371-482D-8229-4EEFA14D981F}" xr6:coauthVersionLast="47" xr6:coauthVersionMax="47" xr10:uidLastSave="{7DC51D16-5A7D-4883-B3B5-32242BB0AB02}"/>
  <bookViews>
    <workbookView xWindow="-120" yWindow="-120" windowWidth="20730" windowHeight="11040" xr2:uid="{7F56C774-507E-40D4-8A4A-AA9582785CC0}"/>
  </bookViews>
  <sheets>
    <sheet name="Sheet1" sheetId="1" r:id="rId1"/>
  </sheets>
  <definedNames>
    <definedName name="_xlnm.Print_Area" localSheetId="0">Sheet1!$A$1:$H$52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" l="1"/>
  <c r="B37" i="1" s="1"/>
  <c r="B28" i="1"/>
  <c r="B11" i="1"/>
  <c r="B16" i="1" s="1"/>
  <c r="F43" i="1"/>
  <c r="B36" i="1" l="1"/>
  <c r="B39" i="1" s="1"/>
  <c r="B34" i="1"/>
  <c r="D43" i="1"/>
  <c r="D11" i="1"/>
  <c r="D16" i="1"/>
  <c r="D28" i="1"/>
  <c r="D32" i="1"/>
  <c r="D34" i="1"/>
  <c r="D36" i="1"/>
  <c r="D37" i="1"/>
  <c r="D39" i="1"/>
  <c r="F28" i="1" l="1"/>
  <c r="F32" i="1" l="1"/>
  <c r="F37" i="1" s="1"/>
  <c r="F34" i="1" l="1"/>
  <c r="F11" i="1"/>
  <c r="F16" i="1" s="1"/>
  <c r="F36" i="1"/>
  <c r="F39" i="1"/>
</calcChain>
</file>

<file path=xl/sharedStrings.xml><?xml version="1.0" encoding="utf-8"?>
<sst xmlns="http://schemas.openxmlformats.org/spreadsheetml/2006/main" count="38" uniqueCount="37">
  <si>
    <t>Fairway Ridge POA</t>
  </si>
  <si>
    <t>Income</t>
  </si>
  <si>
    <t xml:space="preserve">      General Funds</t>
  </si>
  <si>
    <t>Total Income</t>
  </si>
  <si>
    <t>Expenses</t>
  </si>
  <si>
    <t xml:space="preserve">   Electricity</t>
  </si>
  <si>
    <t xml:space="preserve">   Fed/St Tax</t>
  </si>
  <si>
    <t xml:space="preserve">   Insurance</t>
  </si>
  <si>
    <t xml:space="preserve">   Leaf Removal</t>
  </si>
  <si>
    <t xml:space="preserve">   Miscellaneous</t>
  </si>
  <si>
    <t xml:space="preserve">   Snow Removal</t>
  </si>
  <si>
    <t>Total General Expenses</t>
  </si>
  <si>
    <t>Total Road Repair</t>
  </si>
  <si>
    <t>Total Net General Inc</t>
  </si>
  <si>
    <t>Total Net Road Repair Inc</t>
  </si>
  <si>
    <t>Total Net Income</t>
  </si>
  <si>
    <t>Total Expenses</t>
  </si>
  <si>
    <t>Total Dues Income</t>
  </si>
  <si>
    <t>Interest Income</t>
  </si>
  <si>
    <t xml:space="preserve">   Prof and Legal Fees</t>
  </si>
  <si>
    <t xml:space="preserve">      Road Repair Funds</t>
  </si>
  <si>
    <t xml:space="preserve">   Road Repair</t>
  </si>
  <si>
    <t xml:space="preserve">   Signage</t>
  </si>
  <si>
    <t xml:space="preserve"> Dues Collected</t>
  </si>
  <si>
    <t>Budget</t>
  </si>
  <si>
    <t>Net Income and Budget</t>
  </si>
  <si>
    <t>Late Fees</t>
  </si>
  <si>
    <t xml:space="preserve">   POA Website</t>
  </si>
  <si>
    <t xml:space="preserve">   Common Areas Maint.</t>
  </si>
  <si>
    <t>Developed</t>
  </si>
  <si>
    <t>Undeveloped</t>
  </si>
  <si>
    <t>Dues:</t>
  </si>
  <si>
    <t>Total</t>
  </si>
  <si>
    <t>($225 X 60)</t>
  </si>
  <si>
    <t>($450 X 70)</t>
  </si>
  <si>
    <t>7/1/2022 - 6/30/2023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</si>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</sst>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m/d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15" fontId="3" fillId="0" borderId="0" xfId="0" applyNumberFormat="1" applyFont="1"/>
    <xf numFmtId="0" fontId="3" fillId="0" borderId="0" xfId="0" applyFont="1"/>
    <xf numFmtId="44" fontId="3" fillId="0" borderId="0" xfId="1" applyFont="1"/>
    <xf numFmtId="0" fontId="4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3" fontId="0" fillId="0" borderId="0" xfId="1" applyNumberFormat="1" applyFont="1"/>
    <xf numFmtId="3" fontId="2" fillId="0" borderId="0" xfId="1" applyNumberFormat="1" applyFont="1"/>
    <xf numFmtId="3" fontId="3" fillId="0" borderId="0" xfId="1" applyNumberFormat="1" applyFont="1"/>
    <xf numFmtId="3" fontId="0" fillId="0" borderId="0" xfId="1" applyNumberFormat="1" applyFont="1" applyBorder="1"/>
    <xf numFmtId="15" fontId="2" fillId="0" borderId="0" xfId="0" applyNumberFormat="1" applyFont="1"/>
    <xf numFmtId="0" fontId="7" fillId="0" borderId="0" xfId="0" applyFont="1"/>
    <xf numFmtId="3" fontId="1" fillId="0" borderId="0" xfId="1" applyNumberFormat="1" applyFont="1"/>
    <xf numFmtId="44" fontId="1" fillId="0" borderId="0" xfId="1" applyFont="1"/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2" fillId="0" borderId="0" xfId="0" applyNumberFormat="1" applyFont="1"/>
    <xf numFmtId="14" fontId="0" fillId="0" borderId="0" xfId="0" applyNumberFormat="1"/>
    <xf numFmtId="3" fontId="0" fillId="0" borderId="0" xfId="1" applyNumberFormat="1" applyFont="1" applyFill="1"/>
    <xf numFmtId="0" fontId="2" fillId="0" borderId="1" xfId="0" applyFont="1" applyBorder="1"/>
    <xf numFmtId="0" fontId="0" fillId="0" borderId="2" xfId="0" applyBorder="1"/>
    <xf numFmtId="6" fontId="5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2" xfId="1" applyNumberFormat="1" applyFont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3" fontId="0" fillId="0" borderId="7" xfId="0" applyNumberFormat="1" applyBorder="1"/>
    <xf numFmtId="0" fontId="0" fillId="0" borderId="8" xfId="0" applyBorder="1" applyAlignment="1">
      <alignment horizontal="center"/>
    </xf>
    <xf numFmtId="1" fontId="0" fillId="0" borderId="0" xfId="0" applyNumberFormat="1"/>
    <xf numFmtId="3" fontId="6" fillId="0" borderId="7" xfId="0" applyNumberFormat="1" applyFont="1" applyBorder="1"/>
    <xf numFmtId="3" fontId="2" fillId="0" borderId="7" xfId="0" applyNumberFormat="1" applyFont="1" applyBorder="1"/>
    <xf numFmtId="3" fontId="6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137CC-5655-48B7-8C1D-035C1ECDB5BC}">
  <sheetPr>
    <pageSetUpPr fitToPage="1"/>
  </sheetPr>
  <dimension ref="A1:J53"/>
  <sheetViews>
    <sheetView tabSelected="1" topLeftCell="A24" workbookViewId="0">
      <selection activeCell="F28" sqref="F28"/>
    </sheetView>
  </sheetViews>
  <sheetFormatPr defaultRowHeight="15" x14ac:dyDescent="0.25"/>
  <cols>
    <col min="1" max="1" width="26.140625" customWidth="1"/>
    <col min="2" max="2" width="12.42578125" style="6" customWidth="1"/>
    <col min="3" max="3" width="10.5703125" customWidth="1"/>
    <col min="4" max="4" width="10.85546875" style="6" customWidth="1"/>
    <col min="5" max="5" width="8.7109375" style="6" customWidth="1"/>
    <col min="6" max="6" width="10.42578125" style="6" customWidth="1"/>
    <col min="7" max="7" width="6.5703125" style="5" customWidth="1"/>
    <col min="8" max="8" width="17.85546875" customWidth="1"/>
    <col min="9" max="9" width="13.28515625" style="32" customWidth="1"/>
    <col min="10" max="10" width="3.42578125" style="19" customWidth="1"/>
  </cols>
  <sheetData>
    <row r="1" spans="1:6" ht="18.75" x14ac:dyDescent="0.3">
      <c r="A1" s="4" t="s">
        <v>0</v>
      </c>
    </row>
    <row r="2" spans="1:6" ht="15.75" x14ac:dyDescent="0.25">
      <c r="A2" s="2" t="s">
        <v>25</v>
      </c>
    </row>
    <row r="3" spans="1:6" ht="15.75" x14ac:dyDescent="0.25">
      <c r="A3" s="11" t="s">
        <v>35</v>
      </c>
      <c r="C3" s="2"/>
      <c r="D3" s="37"/>
      <c r="E3" s="18"/>
    </row>
    <row r="4" spans="1:6" ht="15.75" x14ac:dyDescent="0.25">
      <c r="A4" s="2"/>
      <c r="C4" s="2"/>
    </row>
    <row r="5" spans="1:6" ht="15.75" x14ac:dyDescent="0.25">
      <c r="A5" s="1"/>
      <c r="B5" s="15">
        <v>45107</v>
      </c>
      <c r="C5" s="15"/>
      <c r="D5" s="15">
        <v>45107</v>
      </c>
      <c r="E5" s="15"/>
      <c r="F5" s="15">
        <v>45473</v>
      </c>
    </row>
    <row r="6" spans="1:6" ht="15.75" x14ac:dyDescent="0.25">
      <c r="A6" s="1"/>
      <c r="B6" s="16" t="s">
        <v>24</v>
      </c>
      <c r="C6" s="17"/>
      <c r="D6" s="16" t="s">
        <v>36</v>
      </c>
      <c r="E6" s="16"/>
      <c r="F6" s="16" t="s">
        <v>24</v>
      </c>
    </row>
    <row r="7" spans="1:6" ht="15.75" x14ac:dyDescent="0.25">
      <c r="A7" s="2" t="s">
        <v>1</v>
      </c>
      <c r="B7" s="7"/>
      <c r="D7" s="7"/>
      <c r="E7" s="7"/>
      <c r="F7" s="7"/>
    </row>
    <row r="8" spans="1:6" x14ac:dyDescent="0.25">
      <c r="A8" t="s">
        <v>23</v>
      </c>
      <c r="B8" s="7"/>
      <c r="D8" s="7"/>
      <c r="E8" s="7"/>
      <c r="F8" s="7"/>
    </row>
    <row r="9" spans="1:6" x14ac:dyDescent="0.25">
      <c r="A9" t="s">
        <v>2</v>
      </c>
      <c r="B9" s="7">
        <v>20125</v>
      </c>
      <c r="D9" s="7">
        <v>20478</v>
      </c>
      <c r="E9" s="7"/>
      <c r="F9" s="7">
        <v>22000</v>
      </c>
    </row>
    <row r="10" spans="1:6" x14ac:dyDescent="0.25">
      <c r="A10" t="s">
        <v>20</v>
      </c>
      <c r="B10" s="20">
        <v>24425</v>
      </c>
      <c r="D10" s="10">
        <v>24425</v>
      </c>
      <c r="E10" s="10"/>
      <c r="F10" s="20">
        <v>23000</v>
      </c>
    </row>
    <row r="11" spans="1:6" x14ac:dyDescent="0.25">
      <c r="A11" t="s">
        <v>17</v>
      </c>
      <c r="B11" s="8">
        <f t="shared" ref="B11" si="0">B9+B10</f>
        <v>44550</v>
      </c>
      <c r="C11" s="7"/>
      <c r="D11" s="8">
        <f t="shared" ref="D11" si="1">D9+D10</f>
        <v>44903</v>
      </c>
      <c r="E11" s="8"/>
      <c r="F11" s="8">
        <f t="shared" ref="F11" si="2">F9+F10</f>
        <v>45000</v>
      </c>
    </row>
    <row r="12" spans="1:6" x14ac:dyDescent="0.25">
      <c r="B12" s="7"/>
      <c r="D12" s="7"/>
      <c r="E12" s="7"/>
      <c r="F12" s="7"/>
    </row>
    <row r="13" spans="1:6" x14ac:dyDescent="0.25">
      <c r="A13" t="s">
        <v>26</v>
      </c>
      <c r="B13" s="7"/>
      <c r="D13" s="7">
        <v>75</v>
      </c>
      <c r="E13" s="7"/>
      <c r="F13" s="7"/>
    </row>
    <row r="14" spans="1:6" x14ac:dyDescent="0.25">
      <c r="A14" t="s">
        <v>18</v>
      </c>
      <c r="B14" s="20">
        <v>900</v>
      </c>
      <c r="D14" s="20">
        <v>1814</v>
      </c>
      <c r="E14" s="20"/>
      <c r="F14" s="20">
        <v>4800</v>
      </c>
    </row>
    <row r="15" spans="1:6" x14ac:dyDescent="0.25">
      <c r="B15" s="7"/>
      <c r="D15" s="7"/>
      <c r="E15" s="7"/>
      <c r="F15" s="7"/>
    </row>
    <row r="16" spans="1:6" ht="15.75" x14ac:dyDescent="0.25">
      <c r="A16" s="2" t="s">
        <v>3</v>
      </c>
      <c r="B16" s="9">
        <f>B11+B13+B14</f>
        <v>45450</v>
      </c>
      <c r="C16" s="9"/>
      <c r="D16" s="9">
        <f>D11+D13+D14</f>
        <v>46792</v>
      </c>
      <c r="E16" s="9"/>
      <c r="F16" s="9">
        <f>F11+F13+F14</f>
        <v>49800</v>
      </c>
    </row>
    <row r="17" spans="1:6" x14ac:dyDescent="0.25">
      <c r="B17" s="7"/>
      <c r="D17" s="7"/>
      <c r="E17" s="7"/>
      <c r="F17" s="7"/>
    </row>
    <row r="18" spans="1:6" ht="15.75" x14ac:dyDescent="0.25">
      <c r="A18" s="2" t="s">
        <v>4</v>
      </c>
      <c r="B18" s="7"/>
      <c r="D18" s="7"/>
      <c r="E18" s="7"/>
      <c r="F18" s="7"/>
    </row>
    <row r="19" spans="1:6" x14ac:dyDescent="0.25">
      <c r="A19" t="s">
        <v>28</v>
      </c>
      <c r="B19" s="7">
        <v>10000</v>
      </c>
      <c r="D19" s="20">
        <v>12051</v>
      </c>
      <c r="E19" s="20"/>
      <c r="F19" s="7">
        <v>15000</v>
      </c>
    </row>
    <row r="20" spans="1:6" x14ac:dyDescent="0.25">
      <c r="A20" t="s">
        <v>5</v>
      </c>
      <c r="B20" s="7">
        <v>200</v>
      </c>
      <c r="D20" s="20">
        <v>183</v>
      </c>
      <c r="E20" s="20"/>
      <c r="F20" s="7">
        <v>200</v>
      </c>
    </row>
    <row r="21" spans="1:6" x14ac:dyDescent="0.25">
      <c r="A21" t="s">
        <v>6</v>
      </c>
      <c r="B21" s="7">
        <v>300</v>
      </c>
      <c r="D21" s="7">
        <v>62</v>
      </c>
      <c r="E21" s="7"/>
      <c r="F21" s="7">
        <v>100</v>
      </c>
    </row>
    <row r="22" spans="1:6" x14ac:dyDescent="0.25">
      <c r="A22" t="s">
        <v>7</v>
      </c>
      <c r="B22" s="7">
        <v>600</v>
      </c>
      <c r="D22" s="7">
        <v>600</v>
      </c>
      <c r="E22" s="7"/>
      <c r="F22" s="7">
        <v>600</v>
      </c>
    </row>
    <row r="23" spans="1:6" x14ac:dyDescent="0.25">
      <c r="A23" t="s">
        <v>8</v>
      </c>
      <c r="B23" s="7">
        <v>3600</v>
      </c>
      <c r="D23" s="20">
        <v>3600</v>
      </c>
      <c r="E23" s="20"/>
      <c r="F23" s="7">
        <v>3600</v>
      </c>
    </row>
    <row r="24" spans="1:6" x14ac:dyDescent="0.25">
      <c r="A24" t="s">
        <v>9</v>
      </c>
      <c r="B24" s="20">
        <v>1000</v>
      </c>
      <c r="D24" s="7">
        <v>653</v>
      </c>
      <c r="E24" s="7"/>
      <c r="F24" s="20">
        <v>1000</v>
      </c>
    </row>
    <row r="25" spans="1:6" x14ac:dyDescent="0.25">
      <c r="A25" t="s">
        <v>19</v>
      </c>
      <c r="B25" s="7">
        <v>150</v>
      </c>
      <c r="D25" s="7">
        <v>160</v>
      </c>
      <c r="E25" s="7"/>
      <c r="F25" s="7">
        <v>300</v>
      </c>
    </row>
    <row r="26" spans="1:6" x14ac:dyDescent="0.25">
      <c r="A26" t="s">
        <v>10</v>
      </c>
      <c r="B26" s="7">
        <v>5000</v>
      </c>
      <c r="D26" s="7">
        <v>0</v>
      </c>
      <c r="E26" s="7"/>
      <c r="F26" s="7">
        <v>5000</v>
      </c>
    </row>
    <row r="27" spans="1:6" x14ac:dyDescent="0.25">
      <c r="A27" t="s">
        <v>27</v>
      </c>
      <c r="B27" s="7">
        <v>150</v>
      </c>
      <c r="D27" s="7">
        <v>492</v>
      </c>
      <c r="E27" s="7"/>
      <c r="F27" s="7">
        <v>300</v>
      </c>
    </row>
    <row r="28" spans="1:6" ht="15.75" x14ac:dyDescent="0.25">
      <c r="A28" s="2" t="s">
        <v>11</v>
      </c>
      <c r="B28" s="9">
        <f>SUM(B19:B27)</f>
        <v>21000</v>
      </c>
      <c r="C28" s="9"/>
      <c r="D28" s="9">
        <f>SUM(D19:D27)</f>
        <v>17801</v>
      </c>
      <c r="E28" s="9"/>
      <c r="F28" s="9">
        <f>SUM(F19:F27)</f>
        <v>26100</v>
      </c>
    </row>
    <row r="29" spans="1:6" ht="15.75" x14ac:dyDescent="0.25">
      <c r="A29" s="2"/>
      <c r="B29" s="7"/>
      <c r="D29" s="7"/>
      <c r="E29" s="7"/>
      <c r="F29" s="7"/>
    </row>
    <row r="30" spans="1:6" x14ac:dyDescent="0.25">
      <c r="A30" t="s">
        <v>21</v>
      </c>
      <c r="B30" s="13">
        <v>10000</v>
      </c>
      <c r="D30" s="13">
        <v>0</v>
      </c>
      <c r="E30" s="13"/>
      <c r="F30" s="13">
        <v>10000</v>
      </c>
    </row>
    <row r="31" spans="1:6" x14ac:dyDescent="0.25">
      <c r="A31" t="s">
        <v>22</v>
      </c>
      <c r="B31" s="8"/>
      <c r="D31" s="8">
        <v>0</v>
      </c>
      <c r="E31" s="8"/>
      <c r="F31" s="8"/>
    </row>
    <row r="32" spans="1:6" ht="15.75" x14ac:dyDescent="0.25">
      <c r="A32" s="2" t="s">
        <v>12</v>
      </c>
      <c r="B32" s="9">
        <f>SUM(B30:B31)</f>
        <v>10000</v>
      </c>
      <c r="C32" s="12"/>
      <c r="D32" s="9">
        <f>SUM(D30:D31)</f>
        <v>0</v>
      </c>
      <c r="E32" s="9"/>
      <c r="F32" s="9">
        <f>SUM(F30:F31)</f>
        <v>10000</v>
      </c>
    </row>
    <row r="33" spans="1:7" ht="15.75" x14ac:dyDescent="0.25">
      <c r="A33" s="2"/>
      <c r="B33" s="7"/>
      <c r="D33" s="8"/>
      <c r="E33" s="8"/>
      <c r="F33" s="7"/>
    </row>
    <row r="34" spans="1:7" ht="15.75" x14ac:dyDescent="0.25">
      <c r="A34" s="2" t="s">
        <v>16</v>
      </c>
      <c r="B34" s="9">
        <f t="shared" ref="B34" si="3">B28+B32</f>
        <v>31000</v>
      </c>
      <c r="C34" s="9"/>
      <c r="D34" s="9">
        <f t="shared" ref="D34" si="4">D28+D32</f>
        <v>17801</v>
      </c>
      <c r="E34" s="9"/>
      <c r="F34" s="9">
        <f t="shared" ref="F34" si="5">F28+F32</f>
        <v>36100</v>
      </c>
    </row>
    <row r="35" spans="1:7" ht="15.75" x14ac:dyDescent="0.25">
      <c r="A35" s="2"/>
      <c r="B35" s="7"/>
      <c r="D35" s="8"/>
      <c r="E35" s="8"/>
      <c r="F35" s="7"/>
    </row>
    <row r="36" spans="1:7" ht="15.75" x14ac:dyDescent="0.25">
      <c r="A36" s="2" t="s">
        <v>13</v>
      </c>
      <c r="B36" s="13">
        <f>SUM((B9+B14)-B28)</f>
        <v>25</v>
      </c>
      <c r="C36" s="14"/>
      <c r="D36" s="13">
        <f>SUM((D9+D13+D14)-D28)</f>
        <v>4566</v>
      </c>
      <c r="E36" s="13"/>
      <c r="F36" s="13">
        <f>SUM((F9+F14)-F28)</f>
        <v>700</v>
      </c>
    </row>
    <row r="37" spans="1:7" ht="15.75" x14ac:dyDescent="0.25">
      <c r="A37" s="2" t="s">
        <v>14</v>
      </c>
      <c r="B37" s="13">
        <f>SUM(B10-B32)</f>
        <v>14425</v>
      </c>
      <c r="C37" s="14"/>
      <c r="D37" s="13">
        <f>SUM(D10-D32)</f>
        <v>24425</v>
      </c>
      <c r="E37" s="13"/>
      <c r="F37" s="13">
        <f>SUM(F10-F32)</f>
        <v>13000</v>
      </c>
    </row>
    <row r="38" spans="1:7" ht="15.75" x14ac:dyDescent="0.25">
      <c r="A38" s="2"/>
      <c r="B38" s="7"/>
      <c r="D38" s="7"/>
      <c r="E38" s="7"/>
      <c r="F38" s="7"/>
    </row>
    <row r="39" spans="1:7" ht="15.75" x14ac:dyDescent="0.25">
      <c r="A39" s="2" t="s">
        <v>15</v>
      </c>
      <c r="B39" s="9">
        <f t="shared" ref="B39" si="6">SUM(B36:B38)</f>
        <v>14450</v>
      </c>
      <c r="C39" s="3"/>
      <c r="D39" s="9">
        <f>SUM(D36:D38)</f>
        <v>28991</v>
      </c>
      <c r="E39" s="9"/>
      <c r="F39" s="9">
        <f t="shared" ref="F39" si="7">SUM(F36:F38)</f>
        <v>13700</v>
      </c>
    </row>
    <row r="40" spans="1:7" x14ac:dyDescent="0.25">
      <c r="B40" s="7"/>
      <c r="D40" s="7"/>
      <c r="E40" s="7"/>
      <c r="F40" s="7"/>
    </row>
    <row r="41" spans="1:7" x14ac:dyDescent="0.25">
      <c r="A41" s="21" t="s">
        <v>31</v>
      </c>
      <c r="B41" s="22" t="s">
        <v>29</v>
      </c>
      <c r="C41" s="23" t="s">
        <v>34</v>
      </c>
      <c r="D41" s="24">
        <v>31500</v>
      </c>
      <c r="E41" s="24"/>
      <c r="F41" s="25">
        <v>31500</v>
      </c>
      <c r="G41" s="26"/>
    </row>
    <row r="42" spans="1:7" x14ac:dyDescent="0.25">
      <c r="A42" s="27"/>
      <c r="B42" t="s">
        <v>30</v>
      </c>
      <c r="C42" s="5" t="s">
        <v>33</v>
      </c>
      <c r="D42" s="6">
        <v>13403</v>
      </c>
      <c r="F42" s="6">
        <v>13500</v>
      </c>
      <c r="G42" s="28"/>
    </row>
    <row r="43" spans="1:7" x14ac:dyDescent="0.25">
      <c r="A43" s="29"/>
      <c r="B43" s="30" t="s">
        <v>32</v>
      </c>
      <c r="C43" s="30"/>
      <c r="D43" s="33">
        <f>SUM(D41:D42)</f>
        <v>44903</v>
      </c>
      <c r="E43" s="33"/>
      <c r="F43" s="34">
        <f>SUM(F41:F42)</f>
        <v>45000</v>
      </c>
      <c r="G43" s="31"/>
    </row>
    <row r="44" spans="1:7" x14ac:dyDescent="0.25">
      <c r="C44" s="35"/>
      <c r="D44"/>
      <c r="E44"/>
    </row>
    <row r="46" spans="1:7" x14ac:dyDescent="0.25">
      <c r="A46" s="36"/>
      <c r="B46" s="37"/>
      <c r="C46" s="36"/>
      <c r="D46" s="37"/>
    </row>
    <row r="47" spans="1:7" x14ac:dyDescent="0.25">
      <c r="B47" s="32"/>
      <c r="C47" s="38"/>
      <c r="D47"/>
      <c r="E47" s="32"/>
    </row>
    <row r="48" spans="1:7" x14ac:dyDescent="0.25">
      <c r="B48" s="32"/>
      <c r="C48" s="19"/>
    </row>
    <row r="49" spans="2:5" x14ac:dyDescent="0.25">
      <c r="B49" s="32"/>
      <c r="C49" s="19"/>
    </row>
    <row r="50" spans="2:5" x14ac:dyDescent="0.25">
      <c r="B50" s="32"/>
      <c r="C50" s="19"/>
      <c r="D50"/>
      <c r="E50" s="32"/>
    </row>
    <row r="51" spans="2:5" x14ac:dyDescent="0.25">
      <c r="B51" s="32"/>
      <c r="C51" s="19"/>
    </row>
    <row r="52" spans="2:5" x14ac:dyDescent="0.25">
      <c r="B52" s="32"/>
      <c r="C52" s="19"/>
      <c r="D52"/>
      <c r="E52" s="32"/>
    </row>
    <row r="53" spans="2:5" x14ac:dyDescent="0.25">
      <c r="C53" s="19"/>
    </row>
  </sheetData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Margi</cp:lastModifiedBy>
  <cp:lastPrinted>2023-07-02T14:48:43Z</cp:lastPrinted>
  <dcterms:created xsi:type="dcterms:W3CDTF">2020-05-19T15:05:44Z</dcterms:created>
  <dcterms:modified xsi:type="dcterms:W3CDTF">2023-07-11T20:34:49Z</dcterms:modified>
</cp:coreProperties>
</file>